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rl\AppData\Local\Box\Box Edit\Documents\k+H+W81zk0+0zNewO9pKOA==\"/>
    </mc:Choice>
  </mc:AlternateContent>
  <xr:revisionPtr revIDLastSave="0" documentId="13_ncr:1_{731570A5-20B2-4012-A29A-4463275C80E0}" xr6:coauthVersionLast="47" xr6:coauthVersionMax="47" xr10:uidLastSave="{00000000-0000-0000-0000-000000000000}"/>
  <bookViews>
    <workbookView xWindow="-108" yWindow="-108" windowWidth="23256" windowHeight="12576" xr2:uid="{07E6E3C3-523D-49D0-B91B-75905224F577}"/>
  </bookViews>
  <sheets>
    <sheet name="Work Sheet" sheetId="1" r:id="rId1"/>
    <sheet name="Questions w no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" l="1"/>
  <c r="D49" i="1" l="1"/>
  <c r="D41" i="1"/>
  <c r="D32" i="1"/>
  <c r="D29" i="1"/>
  <c r="D27" i="1" l="1"/>
  <c r="D50" i="1" l="1"/>
  <c r="D48" i="1"/>
  <c r="D47" i="1"/>
  <c r="D46" i="1"/>
  <c r="D39" i="1"/>
  <c r="D31" i="1"/>
  <c r="D76" i="1" l="1"/>
  <c r="D75" i="1"/>
  <c r="D74" i="1"/>
  <c r="D73" i="1"/>
  <c r="D71" i="1"/>
  <c r="D70" i="1"/>
  <c r="D69" i="1"/>
  <c r="D68" i="1"/>
  <c r="D67" i="1"/>
  <c r="D66" i="1"/>
  <c r="D65" i="1"/>
  <c r="D64" i="1"/>
  <c r="D60" i="1"/>
  <c r="D61" i="1"/>
  <c r="D59" i="1"/>
  <c r="D58" i="1"/>
  <c r="D57" i="1"/>
  <c r="D56" i="1"/>
  <c r="D55" i="1"/>
  <c r="D54" i="1"/>
  <c r="D62" i="1"/>
  <c r="D53" i="1"/>
  <c r="D52" i="1"/>
  <c r="D51" i="1"/>
  <c r="D45" i="1"/>
  <c r="D43" i="1"/>
  <c r="D37" i="1"/>
  <c r="D36" i="1"/>
  <c r="D33" i="1"/>
  <c r="D35" i="1"/>
  <c r="D34" i="1"/>
  <c r="D28" i="1"/>
  <c r="B42" i="1"/>
  <c r="D42" i="1" s="1"/>
  <c r="D78" i="1" l="1"/>
  <c r="H8" i="2" s="1"/>
  <c r="H9" i="2" l="1"/>
</calcChain>
</file>

<file path=xl/sharedStrings.xml><?xml version="1.0" encoding="utf-8"?>
<sst xmlns="http://schemas.openxmlformats.org/spreadsheetml/2006/main" count="156" uniqueCount="113">
  <si>
    <t>Chisel</t>
  </si>
  <si>
    <t>Disk w/ring roller</t>
  </si>
  <si>
    <t>List</t>
  </si>
  <si>
    <t>Cultivate</t>
  </si>
  <si>
    <t>Plow</t>
  </si>
  <si>
    <t>Rent</t>
  </si>
  <si>
    <t xml:space="preserve">Plow </t>
  </si>
  <si>
    <t>Laser/GSP Leveling</t>
  </si>
  <si>
    <t xml:space="preserve">Spike </t>
  </si>
  <si>
    <t>Plant</t>
  </si>
  <si>
    <t>Water</t>
  </si>
  <si>
    <t>Rate</t>
  </si>
  <si>
    <t>Cost per Acre</t>
  </si>
  <si>
    <t>Cost per Hour</t>
  </si>
  <si>
    <t>Spray ditches with tractor  (2)</t>
  </si>
  <si>
    <t>Irrigator</t>
  </si>
  <si>
    <t>Irrigator foreman</t>
  </si>
  <si>
    <t>Set Siphon pipes</t>
  </si>
  <si>
    <t>Siphon pipe tractor</t>
  </si>
  <si>
    <t>Collect siphon pipes</t>
  </si>
  <si>
    <t>Siphon pipe foreman</t>
  </si>
  <si>
    <t>Disc</t>
  </si>
  <si>
    <t>Laser/GSP Level</t>
  </si>
  <si>
    <t>Units</t>
  </si>
  <si>
    <t>Total</t>
  </si>
  <si>
    <t>Rent/acre (40 ac)</t>
  </si>
  <si>
    <t>Sprinklers</t>
  </si>
  <si>
    <t>Date</t>
  </si>
  <si>
    <t>Thinning</t>
  </si>
  <si>
    <t>Sprinkler Set up/breakdown</t>
  </si>
  <si>
    <t>Side Dress</t>
  </si>
  <si>
    <t>Blade/border disk</t>
  </si>
  <si>
    <t>Border disk: Take down borders</t>
  </si>
  <si>
    <t>Set up siphon pipe</t>
  </si>
  <si>
    <t>Pick up siphon pipe</t>
  </si>
  <si>
    <t>Border Disk/road ways</t>
  </si>
  <si>
    <t>Collect siphon pipe</t>
  </si>
  <si>
    <t>Irrigation Foreman</t>
  </si>
  <si>
    <t>Border Disk Knock down borders</t>
  </si>
  <si>
    <t>Harvest</t>
  </si>
  <si>
    <t>UAN 32</t>
  </si>
  <si>
    <t>MAP (11-52-00)</t>
  </si>
  <si>
    <t>Density</t>
  </si>
  <si>
    <t>$/Ton</t>
  </si>
  <si>
    <t>11.06#/gal</t>
  </si>
  <si>
    <t>N/A</t>
  </si>
  <si>
    <t>FERTILIZER</t>
  </si>
  <si>
    <t>Item</t>
  </si>
  <si>
    <t>PESTICIDES</t>
  </si>
  <si>
    <t>Cost</t>
  </si>
  <si>
    <t>Unit</t>
  </si>
  <si>
    <t xml:space="preserve">Balan </t>
  </si>
  <si>
    <t>Gal</t>
  </si>
  <si>
    <t>Prefar</t>
  </si>
  <si>
    <t>Lannate SP</t>
  </si>
  <si>
    <t>LB</t>
  </si>
  <si>
    <t>CHRONOLOGY OF EVENTS</t>
  </si>
  <si>
    <t>Pest Control Advisor</t>
  </si>
  <si>
    <t>Soil Testing</t>
  </si>
  <si>
    <t>AC</t>
  </si>
  <si>
    <t>Seed</t>
  </si>
  <si>
    <t>Spray ditch banks</t>
  </si>
  <si>
    <t>Description</t>
  </si>
  <si>
    <t>Irrigation</t>
  </si>
  <si>
    <t>11-52-00 Spreading</t>
  </si>
  <si>
    <t>Spreading (dry fertilizer)</t>
  </si>
  <si>
    <t>Admire</t>
  </si>
  <si>
    <t xml:space="preserve"> Application - Ground</t>
  </si>
  <si>
    <t>Application - Arial</t>
  </si>
  <si>
    <t>11-52-00 Purchase (Units-Acres)</t>
  </si>
  <si>
    <t>Seed Purchase</t>
  </si>
  <si>
    <t xml:space="preserve">Corigen </t>
  </si>
  <si>
    <t>Oz</t>
  </si>
  <si>
    <t>Radiant</t>
  </si>
  <si>
    <t>40 ac</t>
  </si>
  <si>
    <t>PCA Services</t>
  </si>
  <si>
    <t>Blade: Border Disk/road ways</t>
  </si>
  <si>
    <t>How many tons of 11-52-00 was purchased? (MAP)</t>
  </si>
  <si>
    <t>Herbicides</t>
  </si>
  <si>
    <t>Fertilizer</t>
  </si>
  <si>
    <t>Which of the two herbicides was applied via chemigation?</t>
  </si>
  <si>
    <t>What was the rate at which Balan was applied?</t>
  </si>
  <si>
    <t>Insecticides</t>
  </si>
  <si>
    <t>Answer</t>
  </si>
  <si>
    <t>Which of the two products applied at planting was used for white fly?</t>
  </si>
  <si>
    <t>Which of the two products at planting was used for armyworm and cabbage looper?</t>
  </si>
  <si>
    <t>What was the total cost of the product Coragen?</t>
  </si>
  <si>
    <t>Question</t>
  </si>
  <si>
    <t>Boxes per acre</t>
  </si>
  <si>
    <t>What was the total amount of Lannate used on the application?</t>
  </si>
  <si>
    <t>Market Price per box</t>
  </si>
  <si>
    <t>Fungicide</t>
  </si>
  <si>
    <t>With the above information, what would be total revenue?</t>
  </si>
  <si>
    <t>Total cost of production?</t>
  </si>
  <si>
    <t>What was the profit margin</t>
  </si>
  <si>
    <t>Was the crop profitable</t>
  </si>
  <si>
    <t>What is the profit margin at 75% full market value?</t>
  </si>
  <si>
    <t>Would you accept an offer for 75% of the full market value of your crop?</t>
  </si>
  <si>
    <t>Rational for Answer Above</t>
  </si>
  <si>
    <t>Lannate: Sum of Product and Application Cost</t>
  </si>
  <si>
    <t>Herbicide Purchase - Product Only</t>
  </si>
  <si>
    <t>Insecticide Purchase: Admire, Corigen, Radiant - Product Only</t>
  </si>
  <si>
    <t>What is the revenue potential at 75% of full market vallue?</t>
  </si>
  <si>
    <t>What was the rate at which Prefar was applied?</t>
  </si>
  <si>
    <t>What was the total cost of the prodcut Lannate?</t>
  </si>
  <si>
    <t xml:space="preserve">UAN32 Purchase (season) </t>
  </si>
  <si>
    <t>Is Orondis registered for Powdery Mildew?</t>
  </si>
  <si>
    <t>What was the total cost of Balan herbicide?</t>
  </si>
  <si>
    <t>If in the second side dress 75 units N of UN32 were applied per acre, how many gallons of  UAN32 were applied per acre?</t>
  </si>
  <si>
    <t>If in the firs side dress 30 gallons of UAN32 were applied per acre, how many units if N were applied per acre</t>
  </si>
  <si>
    <t>Orondis Ultra: Sum of Product and Application Cost</t>
  </si>
  <si>
    <t>Orondis Ultra</t>
  </si>
  <si>
    <t>Fill in cells highlighted in yellow!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</si>
</sst>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[Red]\-&quot;$&quot;#,##0"/>
    <numFmt numFmtId="165" formatCode="_-&quot;$&quot;* #,##0.00_-;\-&quot;$&quot;* #,##0.00_-;_-&quot;$&quot;* &quot;-&quot;??_-;_-@_-"/>
    <numFmt numFmtId="166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 style="thin">
        <color theme="2" tint="-0.249977111117893"/>
      </top>
      <bottom style="medium">
        <color indexed="64"/>
      </bottom>
      <diagonal/>
    </border>
    <border>
      <left style="thin">
        <color theme="2" tint="-0.249977111117893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indexed="64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/>
      <bottom style="double">
        <color indexed="64"/>
      </bottom>
      <diagonal/>
    </border>
    <border>
      <left style="thin">
        <color theme="2" tint="-0.249977111117893"/>
      </left>
      <right style="medium">
        <color indexed="64"/>
      </right>
      <top/>
      <bottom style="double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double">
        <color indexed="64"/>
      </bottom>
      <diagonal/>
    </border>
    <border>
      <left style="medium">
        <color indexed="64"/>
      </left>
      <right style="thin">
        <color theme="2" tint="-0.249977111117893"/>
      </right>
      <top style="medium">
        <color indexed="64"/>
      </top>
      <bottom style="double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indexed="64"/>
      </top>
      <bottom style="double">
        <color indexed="64"/>
      </bottom>
      <diagonal/>
    </border>
    <border>
      <left style="thin">
        <color theme="2" tint="-0.249977111117893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theme="2" tint="-0.24997711111789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double">
        <color indexed="64"/>
      </bottom>
      <diagonal/>
    </border>
    <border>
      <left/>
      <right/>
      <top style="thin">
        <color theme="2" tint="-0.249977111117893"/>
      </top>
      <bottom/>
      <diagonal/>
    </border>
    <border>
      <left style="medium">
        <color indexed="64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medium">
        <color indexed="64"/>
      </right>
      <top style="thin">
        <color theme="2" tint="-0.249977111117893"/>
      </top>
      <bottom/>
      <diagonal/>
    </border>
    <border>
      <left style="medium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67">
    <xf numFmtId="0" fontId="0" fillId="0" borderId="0" xfId="0"/>
    <xf numFmtId="0" fontId="5" fillId="4" borderId="6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top"/>
    </xf>
    <xf numFmtId="165" fontId="0" fillId="0" borderId="0" xfId="0" applyNumberFormat="1"/>
    <xf numFmtId="0" fontId="0" fillId="0" borderId="47" xfId="0" applyBorder="1"/>
    <xf numFmtId="165" fontId="0" fillId="0" borderId="48" xfId="0" applyNumberFormat="1" applyBorder="1"/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4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45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16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0" xfId="1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0" xfId="1" applyFont="1" applyBorder="1" applyAlignment="1">
      <alignment horizontal="center" vertical="center"/>
    </xf>
    <xf numFmtId="165" fontId="2" fillId="0" borderId="8" xfId="1" applyFont="1" applyBorder="1" applyAlignment="1">
      <alignment horizontal="center" vertical="center"/>
    </xf>
    <xf numFmtId="165" fontId="2" fillId="0" borderId="10" xfId="1" applyFont="1" applyBorder="1" applyAlignment="1">
      <alignment horizontal="center" vertical="center"/>
    </xf>
    <xf numFmtId="165" fontId="2" fillId="0" borderId="13" xfId="1" applyFont="1" applyBorder="1" applyAlignment="1">
      <alignment horizontal="center" vertical="center"/>
    </xf>
    <xf numFmtId="165" fontId="2" fillId="0" borderId="26" xfId="1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165" fontId="2" fillId="0" borderId="23" xfId="1" applyFont="1" applyBorder="1" applyAlignment="1">
      <alignment horizontal="center" vertical="center"/>
    </xf>
    <xf numFmtId="165" fontId="2" fillId="0" borderId="13" xfId="1" applyFont="1" applyBorder="1" applyAlignment="1">
      <alignment vertical="center"/>
    </xf>
    <xf numFmtId="165" fontId="2" fillId="0" borderId="8" xfId="1" applyFont="1" applyBorder="1" applyAlignment="1">
      <alignment vertical="center"/>
    </xf>
    <xf numFmtId="165" fontId="2" fillId="0" borderId="10" xfId="1" applyFont="1" applyBorder="1" applyAlignment="1">
      <alignment vertical="center"/>
    </xf>
    <xf numFmtId="165" fontId="2" fillId="0" borderId="0" xfId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0" borderId="6" xfId="1" applyFont="1" applyFill="1" applyBorder="1" applyAlignment="1">
      <alignment horizontal="center" vertical="center"/>
    </xf>
    <xf numFmtId="165" fontId="2" fillId="0" borderId="5" xfId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5" fontId="2" fillId="0" borderId="13" xfId="1" applyFont="1" applyFill="1" applyBorder="1" applyAlignment="1">
      <alignment horizontal="center" vertical="center"/>
    </xf>
    <xf numFmtId="165" fontId="2" fillId="0" borderId="8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5" fontId="2" fillId="0" borderId="28" xfId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65" fontId="2" fillId="0" borderId="1" xfId="1" applyFont="1" applyFill="1" applyBorder="1" applyAlignment="1">
      <alignment horizontal="center" vertical="center"/>
    </xf>
    <xf numFmtId="165" fontId="2" fillId="0" borderId="0" xfId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0" fillId="0" borderId="0" xfId="1" applyFont="1" applyFill="1" applyBorder="1" applyAlignment="1">
      <alignment horizontal="center" vertical="center"/>
    </xf>
    <xf numFmtId="165" fontId="0" fillId="0" borderId="45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5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165" fontId="2" fillId="3" borderId="8" xfId="0" applyNumberFormat="1" applyFont="1" applyFill="1" applyBorder="1" applyAlignment="1" applyProtection="1">
      <alignment vertical="center"/>
      <protection locked="0"/>
    </xf>
    <xf numFmtId="165" fontId="0" fillId="3" borderId="48" xfId="1" applyFont="1" applyFill="1" applyBorder="1" applyProtection="1">
      <protection locked="0"/>
    </xf>
    <xf numFmtId="165" fontId="0" fillId="3" borderId="65" xfId="1" applyFont="1" applyFill="1" applyBorder="1" applyProtection="1">
      <protection locked="0"/>
    </xf>
    <xf numFmtId="166" fontId="0" fillId="3" borderId="65" xfId="1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0" fillId="0" borderId="3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5" fontId="0" fillId="3" borderId="54" xfId="1" applyFont="1" applyFill="1" applyBorder="1" applyAlignment="1" applyProtection="1">
      <alignment horizontal="center" vertical="center"/>
      <protection locked="0"/>
    </xf>
    <xf numFmtId="165" fontId="0" fillId="3" borderId="53" xfId="1" applyFont="1" applyFill="1" applyBorder="1" applyAlignment="1" applyProtection="1">
      <alignment horizontal="center" vertical="center"/>
      <protection locked="0"/>
    </xf>
    <xf numFmtId="165" fontId="0" fillId="3" borderId="55" xfId="1" applyFont="1" applyFill="1" applyBorder="1" applyAlignment="1" applyProtection="1">
      <alignment horizontal="center" vertical="center"/>
      <protection locked="0"/>
    </xf>
    <xf numFmtId="0" fontId="0" fillId="0" borderId="47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57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165" fontId="0" fillId="0" borderId="58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7" xfId="0" applyBorder="1" applyAlignment="1">
      <alignment horizontal="left" vertical="top" wrapText="1"/>
    </xf>
    <xf numFmtId="165" fontId="0" fillId="0" borderId="48" xfId="0" applyNumberFormat="1" applyBorder="1" applyAlignment="1">
      <alignment horizontal="center" vertical="center"/>
    </xf>
    <xf numFmtId="0" fontId="0" fillId="0" borderId="44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3" borderId="54" xfId="0" applyFill="1" applyBorder="1" applyAlignment="1" applyProtection="1">
      <alignment horizontal="center" vertical="center"/>
      <protection locked="0"/>
    </xf>
    <xf numFmtId="0" fontId="0" fillId="3" borderId="53" xfId="0" applyFill="1" applyBorder="1" applyAlignment="1" applyProtection="1">
      <alignment horizontal="center" vertical="center"/>
      <protection locked="0"/>
    </xf>
    <xf numFmtId="0" fontId="0" fillId="3" borderId="55" xfId="0" applyFill="1" applyBorder="1" applyAlignment="1" applyProtection="1">
      <alignment horizontal="center" vertical="center"/>
      <protection locked="0"/>
    </xf>
    <xf numFmtId="0" fontId="5" fillId="4" borderId="62" xfId="0" applyFont="1" applyFill="1" applyBorder="1" applyAlignment="1">
      <alignment horizontal="center" vertical="center" wrapText="1"/>
    </xf>
    <xf numFmtId="0" fontId="5" fillId="4" borderId="63" xfId="0" applyFont="1" applyFill="1" applyBorder="1" applyAlignment="1">
      <alignment horizontal="center" vertical="center" wrapText="1"/>
    </xf>
    <xf numFmtId="0" fontId="0" fillId="3" borderId="52" xfId="0" applyFill="1" applyBorder="1" applyAlignment="1" applyProtection="1">
      <alignment horizontal="center" vertical="center"/>
      <protection locked="0"/>
    </xf>
    <xf numFmtId="0" fontId="0" fillId="0" borderId="37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60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5" fillId="4" borderId="62" xfId="0" applyFont="1" applyFill="1" applyBorder="1" applyAlignment="1">
      <alignment horizontal="center" vertical="center"/>
    </xf>
    <xf numFmtId="0" fontId="5" fillId="4" borderId="63" xfId="0" applyFont="1" applyFill="1" applyBorder="1" applyAlignment="1">
      <alignment horizontal="center" vertical="center"/>
    </xf>
    <xf numFmtId="0" fontId="5" fillId="4" borderId="66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2" fontId="0" fillId="3" borderId="54" xfId="0" applyNumberFormat="1" applyFill="1" applyBorder="1" applyAlignment="1" applyProtection="1">
      <alignment horizontal="center" vertical="center"/>
      <protection locked="0"/>
    </xf>
    <xf numFmtId="0" fontId="0" fillId="3" borderId="51" xfId="0" applyFill="1" applyBorder="1" applyAlignment="1" applyProtection="1">
      <alignment horizontal="center" vertical="center"/>
      <protection locked="0"/>
    </xf>
    <xf numFmtId="164" fontId="0" fillId="3" borderId="54" xfId="0" applyNumberFormat="1" applyFill="1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center" vertical="top" wrapText="1"/>
      <protection locked="0"/>
    </xf>
    <xf numFmtId="0" fontId="0" fillId="3" borderId="33" xfId="0" applyFill="1" applyBorder="1" applyAlignment="1" applyProtection="1">
      <alignment horizontal="center" vertical="top" wrapText="1"/>
      <protection locked="0"/>
    </xf>
    <xf numFmtId="0" fontId="0" fillId="3" borderId="3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56" xfId="0" applyFill="1" applyBorder="1" applyAlignment="1" applyProtection="1">
      <alignment horizontal="center" vertical="top" wrapText="1"/>
      <protection locked="0"/>
    </xf>
    <xf numFmtId="0" fontId="0" fillId="3" borderId="35" xfId="0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horizontal="center" vertical="top" wrapText="1"/>
      <protection locked="0"/>
    </xf>
    <xf numFmtId="0" fontId="0" fillId="3" borderId="48" xfId="0" applyFill="1" applyBorder="1" applyAlignment="1" applyProtection="1">
      <alignment horizontal="center" vertical="center" wrapText="1"/>
      <protection locked="0"/>
    </xf>
    <xf numFmtId="0" fontId="5" fillId="4" borderId="32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166" fontId="0" fillId="3" borderId="48" xfId="1" applyNumberFormat="1" applyFont="1" applyFill="1" applyBorder="1" applyAlignment="1" applyProtection="1">
      <alignment horizontal="center" vertical="center"/>
      <protection locked="0"/>
    </xf>
    <xf numFmtId="165" fontId="0" fillId="3" borderId="48" xfId="0" applyNumberFormat="1" applyFill="1" applyBorder="1" applyAlignment="1" applyProtection="1">
      <alignment horizontal="center" vertical="center"/>
      <protection locked="0"/>
    </xf>
    <xf numFmtId="165" fontId="0" fillId="3" borderId="49" xfId="0" applyNumberForma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3F81-146F-42EA-8C16-090DDBB166A5}">
  <dimension ref="A1:I78"/>
  <sheetViews>
    <sheetView tabSelected="1" topLeftCell="A20" zoomScale="130" zoomScaleNormal="130" workbookViewId="0">
      <selection activeCell="D30" sqref="D30"/>
    </sheetView>
  </sheetViews>
  <sheetFormatPr defaultColWidth="9.109375" defaultRowHeight="9" customHeight="1" x14ac:dyDescent="0.3"/>
  <cols>
    <col min="1" max="1" width="35" style="11" customWidth="1"/>
    <col min="2" max="2" width="9.109375" style="15"/>
    <col min="3" max="3" width="9.5546875" style="11" bestFit="1" customWidth="1"/>
    <col min="4" max="4" width="10.44140625" style="11" bestFit="1" customWidth="1"/>
    <col min="5" max="16384" width="9.109375" style="11"/>
  </cols>
  <sheetData>
    <row r="1" spans="1:9" ht="15.75" customHeight="1" x14ac:dyDescent="0.3">
      <c r="A1" s="69" t="s">
        <v>112</v>
      </c>
      <c r="B1"/>
      <c r="C1"/>
      <c r="D1"/>
      <c r="E1"/>
      <c r="F1"/>
      <c r="G1"/>
      <c r="H1"/>
      <c r="I1"/>
    </row>
    <row r="2" spans="1:9" ht="9" customHeight="1" thickBot="1" x14ac:dyDescent="0.35">
      <c r="A2"/>
      <c r="B2"/>
      <c r="C2"/>
      <c r="D2"/>
      <c r="E2"/>
      <c r="F2"/>
      <c r="G2"/>
      <c r="H2"/>
      <c r="I2"/>
    </row>
    <row r="3" spans="1:9" ht="9" customHeight="1" thickBot="1" x14ac:dyDescent="0.35">
      <c r="A3" s="80" t="s">
        <v>12</v>
      </c>
      <c r="B3" s="81"/>
      <c r="C3" s="88" t="s">
        <v>13</v>
      </c>
      <c r="D3" s="89"/>
      <c r="E3" s="90"/>
    </row>
    <row r="4" spans="1:9" ht="9" customHeight="1" thickTop="1" thickBot="1" x14ac:dyDescent="0.35">
      <c r="A4" s="7" t="s">
        <v>62</v>
      </c>
      <c r="B4" s="21" t="s">
        <v>11</v>
      </c>
      <c r="C4" s="86" t="s">
        <v>62</v>
      </c>
      <c r="D4" s="87"/>
      <c r="E4" s="21" t="s">
        <v>11</v>
      </c>
    </row>
    <row r="5" spans="1:9" ht="9" customHeight="1" thickTop="1" x14ac:dyDescent="0.3">
      <c r="A5" s="47" t="s">
        <v>67</v>
      </c>
      <c r="B5" s="48">
        <v>30</v>
      </c>
      <c r="C5" s="82" t="s">
        <v>31</v>
      </c>
      <c r="D5" s="83"/>
      <c r="E5" s="49">
        <v>120</v>
      </c>
    </row>
    <row r="6" spans="1:9" ht="9" customHeight="1" x14ac:dyDescent="0.3">
      <c r="A6" s="47" t="s">
        <v>68</v>
      </c>
      <c r="B6" s="48">
        <v>20</v>
      </c>
      <c r="C6" s="84" t="s">
        <v>14</v>
      </c>
      <c r="D6" s="85"/>
      <c r="E6" s="50">
        <v>63.9</v>
      </c>
    </row>
    <row r="7" spans="1:9" ht="9" customHeight="1" x14ac:dyDescent="0.3">
      <c r="A7" s="22" t="s">
        <v>0</v>
      </c>
      <c r="B7" s="45">
        <v>101</v>
      </c>
      <c r="C7" s="84" t="s">
        <v>15</v>
      </c>
      <c r="D7" s="85"/>
      <c r="E7" s="50">
        <v>25</v>
      </c>
    </row>
    <row r="8" spans="1:9" ht="9" customHeight="1" x14ac:dyDescent="0.3">
      <c r="A8" s="26" t="s">
        <v>3</v>
      </c>
      <c r="B8" s="43">
        <v>52</v>
      </c>
      <c r="C8" s="84" t="s">
        <v>16</v>
      </c>
      <c r="D8" s="85"/>
      <c r="E8" s="50">
        <v>52</v>
      </c>
    </row>
    <row r="9" spans="1:9" ht="9" customHeight="1" x14ac:dyDescent="0.3">
      <c r="A9" s="26" t="s">
        <v>1</v>
      </c>
      <c r="B9" s="43">
        <v>45.5</v>
      </c>
      <c r="C9" s="84" t="s">
        <v>17</v>
      </c>
      <c r="D9" s="85"/>
      <c r="E9" s="50">
        <v>25</v>
      </c>
    </row>
    <row r="10" spans="1:9" ht="9" customHeight="1" x14ac:dyDescent="0.3">
      <c r="A10" s="26" t="s">
        <v>7</v>
      </c>
      <c r="B10" s="43">
        <v>121</v>
      </c>
      <c r="C10" s="84" t="s">
        <v>19</v>
      </c>
      <c r="D10" s="85"/>
      <c r="E10" s="50">
        <v>25</v>
      </c>
    </row>
    <row r="11" spans="1:9" ht="9" customHeight="1" x14ac:dyDescent="0.3">
      <c r="A11" s="26" t="s">
        <v>2</v>
      </c>
      <c r="B11" s="43">
        <v>55</v>
      </c>
      <c r="C11" s="84" t="s">
        <v>20</v>
      </c>
      <c r="D11" s="85"/>
      <c r="E11" s="50">
        <v>38</v>
      </c>
    </row>
    <row r="12" spans="1:9" ht="9" customHeight="1" thickBot="1" x14ac:dyDescent="0.35">
      <c r="A12" s="26" t="s">
        <v>57</v>
      </c>
      <c r="B12" s="43">
        <v>35</v>
      </c>
      <c r="C12" s="96" t="s">
        <v>18</v>
      </c>
      <c r="D12" s="97"/>
      <c r="E12" s="51">
        <v>55</v>
      </c>
    </row>
    <row r="13" spans="1:9" ht="9" customHeight="1" thickBot="1" x14ac:dyDescent="0.35">
      <c r="A13" s="26" t="s">
        <v>9</v>
      </c>
      <c r="B13" s="43">
        <v>101.5</v>
      </c>
      <c r="C13" s="46"/>
      <c r="D13" s="46"/>
      <c r="H13" s="52"/>
      <c r="I13" s="15"/>
    </row>
    <row r="14" spans="1:9" ht="9" customHeight="1" thickBot="1" x14ac:dyDescent="0.35">
      <c r="A14" s="26" t="s">
        <v>6</v>
      </c>
      <c r="B14" s="43">
        <v>94.5</v>
      </c>
      <c r="C14" s="42"/>
      <c r="D14" s="42"/>
      <c r="E14" s="93" t="s">
        <v>46</v>
      </c>
      <c r="F14" s="94"/>
      <c r="G14" s="94"/>
      <c r="H14" s="95"/>
    </row>
    <row r="15" spans="1:9" ht="9" customHeight="1" thickBot="1" x14ac:dyDescent="0.35">
      <c r="A15" s="26" t="s">
        <v>75</v>
      </c>
      <c r="B15" s="43">
        <v>45</v>
      </c>
      <c r="C15" s="42"/>
      <c r="D15" s="42"/>
      <c r="E15" s="91" t="s">
        <v>47</v>
      </c>
      <c r="F15" s="92"/>
      <c r="G15" s="9" t="s">
        <v>42</v>
      </c>
      <c r="H15" s="57" t="s">
        <v>43</v>
      </c>
    </row>
    <row r="16" spans="1:9" ht="9" customHeight="1" thickTop="1" x14ac:dyDescent="0.3">
      <c r="A16" s="26" t="s">
        <v>25</v>
      </c>
      <c r="B16" s="43">
        <v>959</v>
      </c>
      <c r="C16" s="42"/>
      <c r="D16" s="42"/>
      <c r="E16" s="82" t="s">
        <v>40</v>
      </c>
      <c r="F16" s="83"/>
      <c r="G16" s="23" t="s">
        <v>44</v>
      </c>
      <c r="H16" s="58">
        <v>500</v>
      </c>
    </row>
    <row r="17" spans="1:8" ht="9" customHeight="1" thickBot="1" x14ac:dyDescent="0.35">
      <c r="A17" s="26" t="s">
        <v>60</v>
      </c>
      <c r="B17" s="43">
        <v>525</v>
      </c>
      <c r="C17" s="42"/>
      <c r="D17" s="42"/>
      <c r="E17" s="84" t="s">
        <v>41</v>
      </c>
      <c r="F17" s="85"/>
      <c r="G17" s="27" t="s">
        <v>45</v>
      </c>
      <c r="H17" s="59">
        <v>850</v>
      </c>
    </row>
    <row r="18" spans="1:8" ht="9" customHeight="1" thickBot="1" x14ac:dyDescent="0.35">
      <c r="A18" s="26" t="s">
        <v>30</v>
      </c>
      <c r="B18" s="43">
        <v>58</v>
      </c>
      <c r="C18" s="42"/>
      <c r="D18" s="42"/>
      <c r="E18" s="101" t="s">
        <v>48</v>
      </c>
      <c r="F18" s="102"/>
      <c r="G18" s="102"/>
      <c r="H18" s="103"/>
    </row>
    <row r="19" spans="1:8" ht="9" customHeight="1" thickTop="1" thickBot="1" x14ac:dyDescent="0.35">
      <c r="A19" s="26" t="s">
        <v>58</v>
      </c>
      <c r="B19" s="43">
        <v>9.25</v>
      </c>
      <c r="C19" s="17"/>
      <c r="D19" s="17"/>
      <c r="E19" s="86" t="s">
        <v>47</v>
      </c>
      <c r="F19" s="87"/>
      <c r="G19" s="8" t="s">
        <v>49</v>
      </c>
      <c r="H19" s="21" t="s">
        <v>50</v>
      </c>
    </row>
    <row r="20" spans="1:8" ht="9" customHeight="1" thickTop="1" x14ac:dyDescent="0.3">
      <c r="A20" s="26" t="s">
        <v>8</v>
      </c>
      <c r="B20" s="43">
        <v>39</v>
      </c>
      <c r="C20" s="17"/>
      <c r="D20" s="17"/>
      <c r="E20" s="82" t="s">
        <v>71</v>
      </c>
      <c r="F20" s="83"/>
      <c r="G20" s="55">
        <v>5</v>
      </c>
      <c r="H20" s="60" t="s">
        <v>72</v>
      </c>
    </row>
    <row r="21" spans="1:8" ht="9" customHeight="1" x14ac:dyDescent="0.3">
      <c r="A21" s="26" t="s">
        <v>65</v>
      </c>
      <c r="B21" s="43">
        <v>15</v>
      </c>
      <c r="C21" s="17"/>
      <c r="D21" s="17"/>
      <c r="E21" s="104" t="s">
        <v>66</v>
      </c>
      <c r="F21" s="105"/>
      <c r="G21" s="55">
        <v>17</v>
      </c>
      <c r="H21" s="60" t="s">
        <v>59</v>
      </c>
    </row>
    <row r="22" spans="1:8" ht="9" customHeight="1" x14ac:dyDescent="0.3">
      <c r="A22" s="26" t="s">
        <v>26</v>
      </c>
      <c r="B22" s="43">
        <v>330</v>
      </c>
      <c r="E22" s="84" t="s">
        <v>73</v>
      </c>
      <c r="F22" s="85"/>
      <c r="G22" s="56">
        <v>1400</v>
      </c>
      <c r="H22" s="61" t="s">
        <v>52</v>
      </c>
    </row>
    <row r="23" spans="1:8" ht="9" customHeight="1" x14ac:dyDescent="0.3">
      <c r="A23" s="26" t="s">
        <v>28</v>
      </c>
      <c r="B23" s="43">
        <v>300</v>
      </c>
      <c r="E23" s="84" t="s">
        <v>51</v>
      </c>
      <c r="F23" s="85"/>
      <c r="G23" s="56">
        <v>22</v>
      </c>
      <c r="H23" s="61" t="s">
        <v>55</v>
      </c>
    </row>
    <row r="24" spans="1:8" ht="9" customHeight="1" thickBot="1" x14ac:dyDescent="0.35">
      <c r="A24" s="53" t="s">
        <v>10</v>
      </c>
      <c r="B24" s="44">
        <v>47</v>
      </c>
      <c r="C24" s="41"/>
      <c r="D24" s="41"/>
      <c r="E24" s="84" t="s">
        <v>53</v>
      </c>
      <c r="F24" s="85"/>
      <c r="G24" s="56">
        <v>85</v>
      </c>
      <c r="H24" s="61" t="s">
        <v>52</v>
      </c>
    </row>
    <row r="25" spans="1:8" ht="9" customHeight="1" thickBot="1" x14ac:dyDescent="0.35">
      <c r="A25" s="88" t="s">
        <v>56</v>
      </c>
      <c r="B25" s="89"/>
      <c r="C25" s="89"/>
      <c r="D25" s="90"/>
      <c r="E25" s="98" t="s">
        <v>54</v>
      </c>
      <c r="F25" s="99"/>
      <c r="G25" s="62">
        <v>40</v>
      </c>
      <c r="H25" s="63" t="s">
        <v>55</v>
      </c>
    </row>
    <row r="26" spans="1:8" ht="9" customHeight="1" thickTop="1" thickBot="1" x14ac:dyDescent="0.35">
      <c r="A26" s="7" t="s">
        <v>62</v>
      </c>
      <c r="B26" s="8" t="s">
        <v>23</v>
      </c>
      <c r="C26" s="20" t="s">
        <v>27</v>
      </c>
      <c r="D26" s="21" t="s">
        <v>24</v>
      </c>
      <c r="E26" s="100" t="s">
        <v>111</v>
      </c>
      <c r="F26" s="100"/>
      <c r="G26" s="64">
        <v>176</v>
      </c>
      <c r="H26" s="66" t="s">
        <v>52</v>
      </c>
    </row>
    <row r="27" spans="1:8" ht="9" customHeight="1" thickTop="1" x14ac:dyDescent="0.3">
      <c r="A27" s="22" t="s">
        <v>5</v>
      </c>
      <c r="B27" s="23">
        <v>40</v>
      </c>
      <c r="C27" s="24">
        <v>45108</v>
      </c>
      <c r="D27" s="25">
        <f>B27*B16</f>
        <v>38360</v>
      </c>
      <c r="G27" s="65"/>
    </row>
    <row r="28" spans="1:8" ht="9" customHeight="1" x14ac:dyDescent="0.3">
      <c r="A28" s="26" t="s">
        <v>10</v>
      </c>
      <c r="B28" s="27">
        <v>3</v>
      </c>
      <c r="C28" s="28">
        <v>45108</v>
      </c>
      <c r="D28" s="29">
        <f>B28*B24*40</f>
        <v>5640</v>
      </c>
      <c r="G28" s="39"/>
    </row>
    <row r="29" spans="1:8" ht="9" customHeight="1" x14ac:dyDescent="0.3">
      <c r="A29" s="26" t="s">
        <v>0</v>
      </c>
      <c r="B29" s="27">
        <v>40</v>
      </c>
      <c r="C29" s="28">
        <v>45117</v>
      </c>
      <c r="D29" s="29">
        <f>B29*B7</f>
        <v>4040</v>
      </c>
    </row>
    <row r="30" spans="1:8" ht="9" customHeight="1" x14ac:dyDescent="0.3">
      <c r="A30" s="26" t="s">
        <v>100</v>
      </c>
      <c r="B30" s="27" t="s">
        <v>74</v>
      </c>
      <c r="C30" s="28">
        <v>45117</v>
      </c>
      <c r="D30" s="76"/>
      <c r="E30" s="18"/>
      <c r="F30" s="19"/>
      <c r="G30" s="19"/>
      <c r="H30" s="19"/>
    </row>
    <row r="31" spans="1:8" ht="9" customHeight="1" x14ac:dyDescent="0.3">
      <c r="A31" s="26" t="s">
        <v>58</v>
      </c>
      <c r="B31" s="27">
        <v>40</v>
      </c>
      <c r="C31" s="28">
        <v>45138</v>
      </c>
      <c r="D31" s="29">
        <f>B31*B19</f>
        <v>370</v>
      </c>
      <c r="E31" s="12"/>
      <c r="F31" s="13"/>
      <c r="G31" s="13"/>
      <c r="H31" s="13"/>
    </row>
    <row r="32" spans="1:8" ht="9" customHeight="1" x14ac:dyDescent="0.3">
      <c r="A32" s="26" t="s">
        <v>75</v>
      </c>
      <c r="B32" s="27">
        <v>40</v>
      </c>
      <c r="C32" s="28">
        <v>45138</v>
      </c>
      <c r="D32" s="29">
        <f>B32*B15</f>
        <v>1800</v>
      </c>
      <c r="E32" s="12"/>
      <c r="F32" s="13"/>
      <c r="G32" s="13"/>
      <c r="H32" s="13"/>
    </row>
    <row r="33" spans="1:8" ht="9" customHeight="1" x14ac:dyDescent="0.3">
      <c r="A33" s="26" t="s">
        <v>4</v>
      </c>
      <c r="B33" s="27">
        <v>40</v>
      </c>
      <c r="C33" s="28">
        <v>45118</v>
      </c>
      <c r="D33" s="29">
        <f>B33*B14</f>
        <v>3780</v>
      </c>
      <c r="E33" s="12"/>
      <c r="F33" s="13"/>
      <c r="G33" s="13"/>
      <c r="H33" s="13"/>
    </row>
    <row r="34" spans="1:8" ht="9" customHeight="1" x14ac:dyDescent="0.3">
      <c r="A34" s="26" t="s">
        <v>21</v>
      </c>
      <c r="B34" s="27">
        <v>40</v>
      </c>
      <c r="C34" s="28">
        <v>45119</v>
      </c>
      <c r="D34" s="29">
        <f>B34*B9</f>
        <v>1820</v>
      </c>
      <c r="E34" s="12"/>
      <c r="F34" s="13"/>
      <c r="G34" s="13"/>
      <c r="H34" s="13"/>
    </row>
    <row r="35" spans="1:8" ht="9" customHeight="1" x14ac:dyDescent="0.3">
      <c r="A35" s="26" t="s">
        <v>22</v>
      </c>
      <c r="B35" s="27">
        <v>40</v>
      </c>
      <c r="C35" s="28">
        <v>45120</v>
      </c>
      <c r="D35" s="29">
        <f>B35*B10</f>
        <v>4840</v>
      </c>
    </row>
    <row r="36" spans="1:8" ht="9" customHeight="1" x14ac:dyDescent="0.3">
      <c r="A36" s="26" t="s">
        <v>15</v>
      </c>
      <c r="B36" s="27">
        <v>6.5</v>
      </c>
      <c r="C36" s="28">
        <v>45120</v>
      </c>
      <c r="D36" s="29">
        <f>B36*E7</f>
        <v>162.5</v>
      </c>
    </row>
    <row r="37" spans="1:8" ht="9" customHeight="1" x14ac:dyDescent="0.3">
      <c r="A37" s="26" t="s">
        <v>16</v>
      </c>
      <c r="B37" s="27">
        <v>0.5</v>
      </c>
      <c r="C37" s="28">
        <v>45125</v>
      </c>
      <c r="D37" s="29">
        <f>B37*E8</f>
        <v>26</v>
      </c>
    </row>
    <row r="38" spans="1:8" ht="9" customHeight="1" x14ac:dyDescent="0.3">
      <c r="A38" s="26" t="s">
        <v>69</v>
      </c>
      <c r="B38" s="27" t="s">
        <v>74</v>
      </c>
      <c r="C38" s="28">
        <v>45125</v>
      </c>
      <c r="D38" s="29"/>
      <c r="E38" s="14"/>
      <c r="F38" s="15"/>
      <c r="G38" s="15"/>
      <c r="H38" s="15"/>
    </row>
    <row r="39" spans="1:8" ht="9" customHeight="1" x14ac:dyDescent="0.3">
      <c r="A39" s="26" t="s">
        <v>70</v>
      </c>
      <c r="B39" s="27">
        <v>40</v>
      </c>
      <c r="C39" s="28">
        <v>45148</v>
      </c>
      <c r="D39" s="29">
        <f>B39*B17</f>
        <v>21000</v>
      </c>
    </row>
    <row r="40" spans="1:8" ht="9" customHeight="1" x14ac:dyDescent="0.3">
      <c r="A40" s="26" t="s">
        <v>105</v>
      </c>
      <c r="B40" s="27" t="s">
        <v>74</v>
      </c>
      <c r="C40" s="28">
        <v>45148</v>
      </c>
      <c r="D40" s="29"/>
      <c r="E40" s="14"/>
      <c r="F40" s="15"/>
      <c r="G40" s="15"/>
      <c r="H40" s="15"/>
    </row>
    <row r="41" spans="1:8" ht="9" customHeight="1" x14ac:dyDescent="0.3">
      <c r="A41" s="26" t="s">
        <v>64</v>
      </c>
      <c r="B41" s="27">
        <v>40</v>
      </c>
      <c r="C41" s="28">
        <v>45158</v>
      </c>
      <c r="D41" s="29">
        <f>B41*B21</f>
        <v>600</v>
      </c>
    </row>
    <row r="42" spans="1:8" ht="9" customHeight="1" x14ac:dyDescent="0.3">
      <c r="A42" s="26" t="s">
        <v>2</v>
      </c>
      <c r="B42" s="27">
        <f>40</f>
        <v>40</v>
      </c>
      <c r="C42" s="28">
        <v>45159</v>
      </c>
      <c r="D42" s="29">
        <f>B42*B11</f>
        <v>2200</v>
      </c>
    </row>
    <row r="43" spans="1:8" ht="9" customHeight="1" x14ac:dyDescent="0.3">
      <c r="A43" s="26" t="s">
        <v>9</v>
      </c>
      <c r="B43" s="27">
        <v>40</v>
      </c>
      <c r="C43" s="28">
        <v>45170</v>
      </c>
      <c r="D43" s="29">
        <f>B43*B13</f>
        <v>4060</v>
      </c>
    </row>
    <row r="44" spans="1:8" ht="24" customHeight="1" x14ac:dyDescent="0.3">
      <c r="A44" s="30" t="s">
        <v>101</v>
      </c>
      <c r="B44" s="27" t="s">
        <v>74</v>
      </c>
      <c r="C44" s="28">
        <v>45170</v>
      </c>
      <c r="D44" s="76"/>
      <c r="E44" s="14"/>
      <c r="F44" s="15"/>
      <c r="G44" s="15"/>
      <c r="H44" s="15"/>
    </row>
    <row r="45" spans="1:8" ht="9" customHeight="1" x14ac:dyDescent="0.3">
      <c r="A45" s="26" t="s">
        <v>29</v>
      </c>
      <c r="B45" s="27">
        <v>40</v>
      </c>
      <c r="C45" s="28">
        <v>45170</v>
      </c>
      <c r="D45" s="29">
        <f>B45*B22</f>
        <v>13200</v>
      </c>
      <c r="E45" s="16"/>
      <c r="F45" s="17"/>
      <c r="G45" s="17"/>
      <c r="H45" s="17"/>
    </row>
    <row r="46" spans="1:8" ht="9" customHeight="1" x14ac:dyDescent="0.3">
      <c r="A46" s="26" t="s">
        <v>63</v>
      </c>
      <c r="B46" s="27">
        <v>48</v>
      </c>
      <c r="C46" s="28">
        <v>45170</v>
      </c>
      <c r="D46" s="29">
        <f>B46*E7</f>
        <v>1200</v>
      </c>
      <c r="E46" s="16"/>
      <c r="F46" s="17"/>
      <c r="G46" s="17"/>
      <c r="H46" s="17"/>
    </row>
    <row r="47" spans="1:8" ht="9" customHeight="1" x14ac:dyDescent="0.3">
      <c r="A47" s="26" t="s">
        <v>37</v>
      </c>
      <c r="B47" s="27">
        <v>0.5</v>
      </c>
      <c r="C47" s="28">
        <v>45170</v>
      </c>
      <c r="D47" s="29">
        <f>B47*E8</f>
        <v>26</v>
      </c>
      <c r="E47" s="16"/>
      <c r="F47" s="17"/>
      <c r="G47" s="17"/>
      <c r="H47" s="17"/>
    </row>
    <row r="48" spans="1:8" ht="9" customHeight="1" x14ac:dyDescent="0.3">
      <c r="A48" s="26" t="s">
        <v>37</v>
      </c>
      <c r="B48" s="27">
        <v>0.5</v>
      </c>
      <c r="C48" s="28">
        <v>45171</v>
      </c>
      <c r="D48" s="29">
        <f>B48*E8</f>
        <v>26</v>
      </c>
    </row>
    <row r="49" spans="1:8" ht="9" customHeight="1" x14ac:dyDescent="0.3">
      <c r="A49" s="26" t="s">
        <v>76</v>
      </c>
      <c r="B49" s="27">
        <v>3</v>
      </c>
      <c r="C49" s="28">
        <v>45179</v>
      </c>
      <c r="D49" s="29">
        <f>B49*E5</f>
        <v>360</v>
      </c>
    </row>
    <row r="50" spans="1:8" ht="9" customHeight="1" x14ac:dyDescent="0.3">
      <c r="A50" s="26" t="s">
        <v>33</v>
      </c>
      <c r="B50" s="27">
        <v>2</v>
      </c>
      <c r="C50" s="28">
        <v>45180</v>
      </c>
      <c r="D50" s="29">
        <f>B50*E12</f>
        <v>110</v>
      </c>
    </row>
    <row r="51" spans="1:8" ht="9" customHeight="1" x14ac:dyDescent="0.3">
      <c r="A51" s="26" t="s">
        <v>15</v>
      </c>
      <c r="B51" s="27">
        <v>4</v>
      </c>
      <c r="C51" s="28">
        <v>45181</v>
      </c>
      <c r="D51" s="29">
        <f>B51*E7</f>
        <v>100</v>
      </c>
    </row>
    <row r="52" spans="1:8" ht="9" customHeight="1" x14ac:dyDescent="0.3">
      <c r="A52" s="26" t="s">
        <v>37</v>
      </c>
      <c r="B52" s="27">
        <v>0.5</v>
      </c>
      <c r="C52" s="28">
        <v>45181</v>
      </c>
      <c r="D52" s="29">
        <f>B52*E8</f>
        <v>26</v>
      </c>
    </row>
    <row r="53" spans="1:8" ht="9" customHeight="1" x14ac:dyDescent="0.3">
      <c r="A53" s="26" t="s">
        <v>34</v>
      </c>
      <c r="B53" s="27">
        <v>1.5</v>
      </c>
      <c r="C53" s="28">
        <v>45188</v>
      </c>
      <c r="D53" s="29">
        <f>B53*E12</f>
        <v>82.5</v>
      </c>
    </row>
    <row r="54" spans="1:8" ht="9" customHeight="1" x14ac:dyDescent="0.3">
      <c r="A54" s="26" t="s">
        <v>32</v>
      </c>
      <c r="B54" s="27">
        <v>1.5</v>
      </c>
      <c r="C54" s="28">
        <v>45189</v>
      </c>
      <c r="D54" s="29">
        <f>B54*E5</f>
        <v>180</v>
      </c>
    </row>
    <row r="55" spans="1:8" ht="9" customHeight="1" x14ac:dyDescent="0.3">
      <c r="A55" s="26" t="s">
        <v>28</v>
      </c>
      <c r="B55" s="27">
        <v>40</v>
      </c>
      <c r="C55" s="28">
        <v>45190</v>
      </c>
      <c r="D55" s="29">
        <f>B55*B23</f>
        <v>12000</v>
      </c>
    </row>
    <row r="56" spans="1:8" ht="9" customHeight="1" x14ac:dyDescent="0.3">
      <c r="A56" s="26" t="s">
        <v>8</v>
      </c>
      <c r="B56" s="27">
        <v>40</v>
      </c>
      <c r="C56" s="28">
        <v>45191</v>
      </c>
      <c r="D56" s="29">
        <f>B56*B20</f>
        <v>1560</v>
      </c>
    </row>
    <row r="57" spans="1:8" ht="9" customHeight="1" x14ac:dyDescent="0.3">
      <c r="A57" s="26" t="s">
        <v>3</v>
      </c>
      <c r="B57" s="27">
        <v>40</v>
      </c>
      <c r="C57" s="28">
        <v>45193</v>
      </c>
      <c r="D57" s="29">
        <f>B57*B8</f>
        <v>2080</v>
      </c>
    </row>
    <row r="58" spans="1:8" ht="9" customHeight="1" x14ac:dyDescent="0.3">
      <c r="A58" s="26" t="s">
        <v>30</v>
      </c>
      <c r="B58" s="27">
        <v>40</v>
      </c>
      <c r="C58" s="28">
        <v>45195</v>
      </c>
      <c r="D58" s="29">
        <f>B58*B18</f>
        <v>2320</v>
      </c>
    </row>
    <row r="59" spans="1:8" ht="9" customHeight="1" x14ac:dyDescent="0.3">
      <c r="A59" s="26" t="s">
        <v>35</v>
      </c>
      <c r="B59" s="27">
        <v>3</v>
      </c>
      <c r="C59" s="28">
        <v>45196</v>
      </c>
      <c r="D59" s="29">
        <f>B59*E5</f>
        <v>360</v>
      </c>
    </row>
    <row r="60" spans="1:8" ht="9" customHeight="1" x14ac:dyDescent="0.3">
      <c r="A60" s="26" t="s">
        <v>33</v>
      </c>
      <c r="B60" s="27">
        <v>5</v>
      </c>
      <c r="C60" s="28">
        <v>45197</v>
      </c>
      <c r="D60" s="29">
        <f>B60*E12</f>
        <v>275</v>
      </c>
    </row>
    <row r="61" spans="1:8" ht="9" customHeight="1" x14ac:dyDescent="0.3">
      <c r="A61" s="26" t="s">
        <v>15</v>
      </c>
      <c r="B61" s="27">
        <v>4.5</v>
      </c>
      <c r="C61" s="28">
        <v>45198</v>
      </c>
      <c r="D61" s="29">
        <f>B61*E7</f>
        <v>112.5</v>
      </c>
    </row>
    <row r="62" spans="1:8" ht="9" customHeight="1" x14ac:dyDescent="0.3">
      <c r="A62" s="26" t="s">
        <v>36</v>
      </c>
      <c r="B62" s="27">
        <v>2.5</v>
      </c>
      <c r="C62" s="28">
        <v>45204</v>
      </c>
      <c r="D62" s="29">
        <f>B62*E12</f>
        <v>137.5</v>
      </c>
    </row>
    <row r="63" spans="1:8" ht="9" customHeight="1" x14ac:dyDescent="0.3">
      <c r="A63" s="26" t="s">
        <v>99</v>
      </c>
      <c r="B63" s="27">
        <v>40</v>
      </c>
      <c r="C63" s="28">
        <v>45204</v>
      </c>
      <c r="D63" s="76"/>
      <c r="E63" s="14"/>
      <c r="F63" s="15"/>
      <c r="G63" s="15"/>
      <c r="H63" s="15"/>
    </row>
    <row r="64" spans="1:8" ht="9" customHeight="1" x14ac:dyDescent="0.3">
      <c r="A64" s="26" t="s">
        <v>32</v>
      </c>
      <c r="B64" s="27">
        <v>40</v>
      </c>
      <c r="C64" s="28">
        <v>45206</v>
      </c>
      <c r="D64" s="29">
        <f>B64*E5</f>
        <v>4800</v>
      </c>
      <c r="E64" s="16"/>
      <c r="F64" s="17"/>
      <c r="G64" s="17"/>
      <c r="H64" s="17"/>
    </row>
    <row r="65" spans="1:8" ht="9" customHeight="1" x14ac:dyDescent="0.3">
      <c r="A65" s="26" t="s">
        <v>8</v>
      </c>
      <c r="B65" s="27">
        <v>40</v>
      </c>
      <c r="C65" s="28">
        <v>45210</v>
      </c>
      <c r="D65" s="29">
        <f>B65*B20</f>
        <v>1560</v>
      </c>
      <c r="E65" s="16"/>
      <c r="F65" s="17"/>
      <c r="G65" s="17"/>
      <c r="H65" s="17"/>
    </row>
    <row r="66" spans="1:8" ht="9" customHeight="1" x14ac:dyDescent="0.3">
      <c r="A66" s="26" t="s">
        <v>3</v>
      </c>
      <c r="B66" s="27">
        <v>40</v>
      </c>
      <c r="C66" s="28">
        <v>45211</v>
      </c>
      <c r="D66" s="29">
        <f>B66*B8</f>
        <v>2080</v>
      </c>
      <c r="E66" s="16"/>
      <c r="F66" s="17"/>
      <c r="G66" s="17"/>
      <c r="H66" s="17"/>
    </row>
    <row r="67" spans="1:8" ht="9" customHeight="1" x14ac:dyDescent="0.3">
      <c r="A67" s="26" t="s">
        <v>30</v>
      </c>
      <c r="B67" s="27">
        <v>40</v>
      </c>
      <c r="C67" s="28">
        <v>45211</v>
      </c>
      <c r="D67" s="29">
        <f>B67*B18</f>
        <v>2320</v>
      </c>
    </row>
    <row r="68" spans="1:8" ht="9" customHeight="1" x14ac:dyDescent="0.3">
      <c r="A68" s="26" t="s">
        <v>35</v>
      </c>
      <c r="B68" s="27">
        <v>3</v>
      </c>
      <c r="C68" s="28">
        <v>45212</v>
      </c>
      <c r="D68" s="29">
        <f>B68*E5</f>
        <v>360</v>
      </c>
    </row>
    <row r="69" spans="1:8" ht="9" customHeight="1" x14ac:dyDescent="0.3">
      <c r="A69" s="26" t="s">
        <v>33</v>
      </c>
      <c r="B69" s="27">
        <v>3</v>
      </c>
      <c r="C69" s="28">
        <v>45212</v>
      </c>
      <c r="D69" s="29">
        <f>B69*E12</f>
        <v>165</v>
      </c>
    </row>
    <row r="70" spans="1:8" ht="9" customHeight="1" x14ac:dyDescent="0.3">
      <c r="A70" s="26" t="s">
        <v>15</v>
      </c>
      <c r="B70" s="27">
        <v>2.5</v>
      </c>
      <c r="C70" s="28">
        <v>45213</v>
      </c>
      <c r="D70" s="29">
        <f>B70*E12</f>
        <v>137.5</v>
      </c>
    </row>
    <row r="71" spans="1:8" ht="9" customHeight="1" x14ac:dyDescent="0.3">
      <c r="A71" s="26" t="s">
        <v>37</v>
      </c>
      <c r="B71" s="27">
        <v>0.5</v>
      </c>
      <c r="C71" s="28">
        <v>45213</v>
      </c>
      <c r="D71" s="29">
        <f>B71*E8</f>
        <v>26</v>
      </c>
    </row>
    <row r="72" spans="1:8" ht="9" customHeight="1" x14ac:dyDescent="0.3">
      <c r="A72" s="26" t="s">
        <v>110</v>
      </c>
      <c r="B72" s="27">
        <v>40</v>
      </c>
      <c r="C72" s="28">
        <v>45215</v>
      </c>
      <c r="D72" s="76"/>
      <c r="E72" s="14"/>
      <c r="F72" s="15"/>
      <c r="G72" s="15"/>
      <c r="H72" s="15"/>
    </row>
    <row r="73" spans="1:8" ht="9" customHeight="1" x14ac:dyDescent="0.3">
      <c r="A73" s="26" t="s">
        <v>61</v>
      </c>
      <c r="B73" s="27">
        <v>0.75</v>
      </c>
      <c r="C73" s="28">
        <v>45219</v>
      </c>
      <c r="D73" s="29">
        <f>B73*E6</f>
        <v>47.924999999999997</v>
      </c>
      <c r="E73" s="16"/>
      <c r="F73" s="17"/>
      <c r="G73" s="17"/>
      <c r="H73" s="17"/>
    </row>
    <row r="74" spans="1:8" ht="9" customHeight="1" x14ac:dyDescent="0.3">
      <c r="A74" s="26" t="s">
        <v>15</v>
      </c>
      <c r="B74" s="27">
        <v>2</v>
      </c>
      <c r="C74" s="28">
        <v>45229</v>
      </c>
      <c r="D74" s="29">
        <f>B74*E7</f>
        <v>50</v>
      </c>
      <c r="E74" s="16"/>
      <c r="F74" s="17"/>
      <c r="G74" s="17"/>
      <c r="H74" s="17"/>
    </row>
    <row r="75" spans="1:8" ht="9" customHeight="1" x14ac:dyDescent="0.3">
      <c r="A75" s="26" t="s">
        <v>36</v>
      </c>
      <c r="B75" s="27">
        <v>2</v>
      </c>
      <c r="C75" s="28">
        <v>45238</v>
      </c>
      <c r="D75" s="29">
        <f>B75*E12</f>
        <v>110</v>
      </c>
    </row>
    <row r="76" spans="1:8" ht="9" customHeight="1" x14ac:dyDescent="0.3">
      <c r="A76" s="31" t="s">
        <v>38</v>
      </c>
      <c r="B76" s="32">
        <v>1.5</v>
      </c>
      <c r="C76" s="33">
        <v>45238</v>
      </c>
      <c r="D76" s="34">
        <f>B76*E12</f>
        <v>82.5</v>
      </c>
    </row>
    <row r="77" spans="1:8" ht="9" customHeight="1" thickBot="1" x14ac:dyDescent="0.35">
      <c r="A77" s="35" t="s">
        <v>39</v>
      </c>
      <c r="B77" s="36" t="s">
        <v>45</v>
      </c>
      <c r="C77" s="37">
        <v>45242</v>
      </c>
      <c r="D77" s="38">
        <v>0</v>
      </c>
    </row>
    <row r="78" spans="1:8" ht="9" customHeight="1" x14ac:dyDescent="0.3">
      <c r="C78" s="40"/>
      <c r="D78" s="54">
        <f>SUM(D27:D77)</f>
        <v>134592.92499999999</v>
      </c>
    </row>
  </sheetData>
  <sheetProtection algorithmName="SHA-512" hashValue="ODmnmpME3wqtthIFKC+jyDZYItU6Ip4wPSnL5yyrDO8GV3FEJRXemTKaWkjXIaekIPN+Vw2MQcUPfPdqKn5gQA==" saltValue="HzUBT7tZsB4nNJOHuafS6A==" spinCount="100000" sheet="1" objects="1" scenarios="1" selectLockedCells="1"/>
  <sortState xmlns:xlrd2="http://schemas.microsoft.com/office/spreadsheetml/2017/richdata2" ref="A8:B24">
    <sortCondition ref="A8:A24"/>
  </sortState>
  <mergeCells count="25">
    <mergeCell ref="A25:D25"/>
    <mergeCell ref="E24:F24"/>
    <mergeCell ref="E25:F25"/>
    <mergeCell ref="E26:F26"/>
    <mergeCell ref="E18:H18"/>
    <mergeCell ref="E19:F19"/>
    <mergeCell ref="E20:F20"/>
    <mergeCell ref="E22:F22"/>
    <mergeCell ref="E23:F23"/>
    <mergeCell ref="E21:F21"/>
    <mergeCell ref="E16:F16"/>
    <mergeCell ref="E17:F17"/>
    <mergeCell ref="E15:F15"/>
    <mergeCell ref="E14:H14"/>
    <mergeCell ref="C9:D9"/>
    <mergeCell ref="C11:D11"/>
    <mergeCell ref="C12:D12"/>
    <mergeCell ref="C10:D10"/>
    <mergeCell ref="A3:B3"/>
    <mergeCell ref="C5:D5"/>
    <mergeCell ref="C6:D6"/>
    <mergeCell ref="C7:D7"/>
    <mergeCell ref="C8:D8"/>
    <mergeCell ref="C4:D4"/>
    <mergeCell ref="C3:E3"/>
  </mergeCells>
  <phoneticPr fontId="3" type="noConversion"/>
  <pageMargins left="0.11811023599999999" right="0.118110236220472" top="0.44685039399999998" bottom="0.196850393700787" header="0.31496062992126" footer="0.31496062992126"/>
  <pageSetup orientation="portrait" r:id="rId1"/>
  <ignoredErrors>
    <ignoredError sqref="D50:D60 D45 D33:D37 D42:D4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30AB-5D2D-4769-9325-BF617C6851C4}">
  <dimension ref="A1:L39"/>
  <sheetViews>
    <sheetView zoomScaleNormal="100" zoomScaleSheetLayoutView="100" workbookViewId="0">
      <selection activeCell="H3" sqref="H3"/>
    </sheetView>
  </sheetViews>
  <sheetFormatPr defaultRowHeight="14.4" x14ac:dyDescent="0.3"/>
  <cols>
    <col min="5" max="5" width="10.5546875" bestFit="1" customWidth="1"/>
    <col min="6" max="6" width="10.5546875" customWidth="1"/>
    <col min="7" max="7" width="23.109375" bestFit="1" customWidth="1"/>
    <col min="8" max="8" width="14.33203125" bestFit="1" customWidth="1"/>
  </cols>
  <sheetData>
    <row r="1" spans="1:8" s="11" customFormat="1" ht="15.75" customHeight="1" x14ac:dyDescent="0.3">
      <c r="A1" s="69" t="s">
        <v>112</v>
      </c>
      <c r="B1"/>
      <c r="C1"/>
      <c r="D1"/>
      <c r="E1"/>
      <c r="F1"/>
      <c r="G1"/>
    </row>
    <row r="2" spans="1:8" s="11" customFormat="1" ht="9" customHeight="1" thickBot="1" x14ac:dyDescent="0.35">
      <c r="A2"/>
      <c r="B2"/>
      <c r="C2"/>
      <c r="D2"/>
      <c r="E2"/>
      <c r="F2"/>
      <c r="G2"/>
    </row>
    <row r="3" spans="1:8" ht="15" thickBot="1" x14ac:dyDescent="0.35">
      <c r="A3" s="144" t="s">
        <v>79</v>
      </c>
      <c r="B3" s="145"/>
      <c r="C3" s="145"/>
      <c r="D3" s="145"/>
      <c r="E3" s="1" t="s">
        <v>83</v>
      </c>
      <c r="F3" s="70"/>
      <c r="G3" t="s">
        <v>90</v>
      </c>
      <c r="H3" s="78"/>
    </row>
    <row r="4" spans="1:8" ht="15" thickBot="1" x14ac:dyDescent="0.35">
      <c r="A4" s="109" t="s">
        <v>109</v>
      </c>
      <c r="B4" s="110"/>
      <c r="C4" s="110"/>
      <c r="D4" s="110"/>
      <c r="E4" s="150"/>
      <c r="F4" s="71"/>
      <c r="G4" t="s">
        <v>88</v>
      </c>
      <c r="H4" s="79"/>
    </row>
    <row r="5" spans="1:8" ht="15" customHeight="1" x14ac:dyDescent="0.3">
      <c r="A5" s="109"/>
      <c r="B5" s="110"/>
      <c r="C5" s="110"/>
      <c r="D5" s="110"/>
      <c r="E5" s="150"/>
      <c r="F5" s="72"/>
      <c r="G5" s="120" t="s">
        <v>92</v>
      </c>
      <c r="H5" s="122">
        <f>H3*H4*40</f>
        <v>0</v>
      </c>
    </row>
    <row r="6" spans="1:8" x14ac:dyDescent="0.3">
      <c r="A6" s="109"/>
      <c r="B6" s="110"/>
      <c r="C6" s="110"/>
      <c r="D6" s="110"/>
      <c r="E6" s="150"/>
      <c r="F6" s="72"/>
      <c r="G6" s="121"/>
      <c r="H6" s="123"/>
    </row>
    <row r="7" spans="1:8" x14ac:dyDescent="0.3">
      <c r="A7" s="124" t="s">
        <v>108</v>
      </c>
      <c r="B7" s="134"/>
      <c r="C7" s="134"/>
      <c r="D7" s="135"/>
      <c r="E7" s="129"/>
      <c r="F7" s="72"/>
      <c r="G7" s="121"/>
      <c r="H7" s="123"/>
    </row>
    <row r="8" spans="1:8" x14ac:dyDescent="0.3">
      <c r="A8" s="124"/>
      <c r="B8" s="134"/>
      <c r="C8" s="134"/>
      <c r="D8" s="135"/>
      <c r="E8" s="150"/>
      <c r="F8" s="72"/>
      <c r="G8" s="5" t="s">
        <v>93</v>
      </c>
      <c r="H8" s="6">
        <f>'Work Sheet'!D78</f>
        <v>134592.92499999999</v>
      </c>
    </row>
    <row r="9" spans="1:8" x14ac:dyDescent="0.3">
      <c r="A9" s="124"/>
      <c r="B9" s="134"/>
      <c r="C9" s="134"/>
      <c r="D9" s="135"/>
      <c r="E9" s="150"/>
      <c r="F9" s="72"/>
      <c r="G9" s="124" t="s">
        <v>94</v>
      </c>
      <c r="H9" s="125">
        <f>H5-H8</f>
        <v>-134592.92499999999</v>
      </c>
    </row>
    <row r="10" spans="1:8" ht="15" customHeight="1" x14ac:dyDescent="0.3">
      <c r="A10" s="124" t="s">
        <v>77</v>
      </c>
      <c r="B10" s="134"/>
      <c r="C10" s="134"/>
      <c r="D10" s="135"/>
      <c r="E10" s="128"/>
      <c r="F10" s="72"/>
      <c r="G10" s="124"/>
      <c r="H10" s="123"/>
    </row>
    <row r="11" spans="1:8" ht="15.75" customHeight="1" thickBot="1" x14ac:dyDescent="0.35">
      <c r="A11" s="124"/>
      <c r="B11" s="134"/>
      <c r="C11" s="134"/>
      <c r="D11" s="135"/>
      <c r="E11" s="128"/>
      <c r="F11" s="72"/>
      <c r="G11" s="5" t="s">
        <v>95</v>
      </c>
      <c r="H11" s="77"/>
    </row>
    <row r="12" spans="1:8" ht="15.75" customHeight="1" thickBot="1" x14ac:dyDescent="0.35">
      <c r="A12" s="131" t="s">
        <v>78</v>
      </c>
      <c r="B12" s="132"/>
      <c r="C12" s="132"/>
      <c r="D12" s="132"/>
      <c r="E12" s="1" t="s">
        <v>83</v>
      </c>
      <c r="F12" s="70"/>
      <c r="G12" s="124" t="s">
        <v>102</v>
      </c>
      <c r="H12" s="164"/>
    </row>
    <row r="13" spans="1:8" x14ac:dyDescent="0.3">
      <c r="A13" s="139" t="s">
        <v>80</v>
      </c>
      <c r="B13" s="140"/>
      <c r="C13" s="140"/>
      <c r="D13" s="141"/>
      <c r="E13" s="133"/>
      <c r="F13" s="72"/>
      <c r="G13" s="124"/>
      <c r="H13" s="164"/>
    </row>
    <row r="14" spans="1:8" x14ac:dyDescent="0.3">
      <c r="A14" s="124"/>
      <c r="B14" s="134"/>
      <c r="C14" s="134"/>
      <c r="D14" s="135"/>
      <c r="E14" s="128"/>
      <c r="F14" s="72"/>
      <c r="G14" s="124"/>
      <c r="H14" s="164"/>
    </row>
    <row r="15" spans="1:8" x14ac:dyDescent="0.3">
      <c r="A15" s="124" t="s">
        <v>103</v>
      </c>
      <c r="B15" s="134"/>
      <c r="C15" s="134"/>
      <c r="D15" s="135"/>
      <c r="E15" s="129"/>
      <c r="F15" s="72"/>
      <c r="G15" s="118" t="s">
        <v>96</v>
      </c>
      <c r="H15" s="165"/>
    </row>
    <row r="16" spans="1:8" ht="15" thickBot="1" x14ac:dyDescent="0.35">
      <c r="A16" s="124"/>
      <c r="B16" s="134"/>
      <c r="C16" s="134"/>
      <c r="D16" s="135"/>
      <c r="E16" s="133"/>
      <c r="F16" s="72"/>
      <c r="G16" s="119"/>
      <c r="H16" s="166"/>
    </row>
    <row r="17" spans="1:12" ht="15" customHeight="1" x14ac:dyDescent="0.3">
      <c r="A17" s="124" t="s">
        <v>81</v>
      </c>
      <c r="B17" s="134"/>
      <c r="C17" s="134"/>
      <c r="D17" s="135"/>
      <c r="E17" s="149"/>
      <c r="F17" s="73"/>
      <c r="K17" s="2"/>
    </row>
    <row r="18" spans="1:12" x14ac:dyDescent="0.3">
      <c r="A18" s="124"/>
      <c r="B18" s="134"/>
      <c r="C18" s="134"/>
      <c r="D18" s="135"/>
      <c r="E18" s="149"/>
      <c r="F18" s="73"/>
      <c r="K18" s="3"/>
    </row>
    <row r="19" spans="1:12" ht="15" customHeight="1" x14ac:dyDescent="0.3">
      <c r="A19" s="124" t="s">
        <v>107</v>
      </c>
      <c r="B19" s="134"/>
      <c r="C19" s="134"/>
      <c r="D19" s="135"/>
      <c r="E19" s="151"/>
      <c r="F19" s="74"/>
      <c r="G19" s="75"/>
      <c r="H19" s="4"/>
      <c r="K19" s="3"/>
    </row>
    <row r="20" spans="1:12" ht="15" thickBot="1" x14ac:dyDescent="0.35">
      <c r="A20" s="136"/>
      <c r="B20" s="137"/>
      <c r="C20" s="137"/>
      <c r="D20" s="138"/>
      <c r="E20" s="129"/>
      <c r="F20" s="71"/>
      <c r="H20" s="4"/>
      <c r="K20" s="3"/>
    </row>
    <row r="21" spans="1:12" ht="15.75" customHeight="1" thickBot="1" x14ac:dyDescent="0.35">
      <c r="A21" s="131" t="s">
        <v>82</v>
      </c>
      <c r="B21" s="132"/>
      <c r="C21" s="132"/>
      <c r="D21" s="132"/>
      <c r="E21" s="1" t="s">
        <v>83</v>
      </c>
      <c r="F21" s="70"/>
      <c r="H21" s="4"/>
      <c r="K21" s="3"/>
    </row>
    <row r="22" spans="1:12" ht="15" customHeight="1" thickBot="1" x14ac:dyDescent="0.35">
      <c r="A22" s="139" t="s">
        <v>84</v>
      </c>
      <c r="B22" s="140"/>
      <c r="C22" s="140"/>
      <c r="D22" s="141"/>
      <c r="E22" s="133"/>
      <c r="F22" s="71"/>
      <c r="K22" s="3"/>
    </row>
    <row r="23" spans="1:12" x14ac:dyDescent="0.3">
      <c r="A23" s="124"/>
      <c r="B23" s="134"/>
      <c r="C23" s="134"/>
      <c r="D23" s="135"/>
      <c r="E23" s="128"/>
      <c r="F23" s="71"/>
      <c r="G23" s="162" t="s">
        <v>87</v>
      </c>
      <c r="H23" s="163"/>
      <c r="I23" s="10" t="s">
        <v>83</v>
      </c>
      <c r="K23" s="3"/>
    </row>
    <row r="24" spans="1:12" ht="15" customHeight="1" x14ac:dyDescent="0.3">
      <c r="A24" s="126" t="s">
        <v>85</v>
      </c>
      <c r="B24" s="127"/>
      <c r="C24" s="127"/>
      <c r="D24" s="127"/>
      <c r="E24" s="128"/>
      <c r="F24" s="71"/>
      <c r="G24" s="124" t="s">
        <v>97</v>
      </c>
      <c r="H24" s="134"/>
      <c r="I24" s="161"/>
      <c r="J24" s="2"/>
      <c r="K24" s="3"/>
    </row>
    <row r="25" spans="1:12" ht="15" customHeight="1" x14ac:dyDescent="0.3">
      <c r="A25" s="109"/>
      <c r="B25" s="110"/>
      <c r="C25" s="110"/>
      <c r="D25" s="110"/>
      <c r="E25" s="128"/>
      <c r="F25" s="71"/>
      <c r="G25" s="124"/>
      <c r="H25" s="134"/>
      <c r="I25" s="161"/>
      <c r="J25" s="3"/>
      <c r="K25" s="3"/>
    </row>
    <row r="26" spans="1:12" x14ac:dyDescent="0.3">
      <c r="A26" s="142"/>
      <c r="B26" s="143"/>
      <c r="C26" s="143"/>
      <c r="D26" s="143"/>
      <c r="E26" s="128"/>
      <c r="F26" s="71"/>
      <c r="G26" s="124"/>
      <c r="H26" s="134"/>
      <c r="I26" s="161"/>
      <c r="J26" s="3"/>
    </row>
    <row r="27" spans="1:12" ht="15" customHeight="1" x14ac:dyDescent="0.3">
      <c r="A27" s="126" t="s">
        <v>86</v>
      </c>
      <c r="B27" s="127"/>
      <c r="C27" s="127"/>
      <c r="D27" s="127"/>
      <c r="E27" s="115"/>
      <c r="F27" s="67"/>
      <c r="G27" s="124"/>
      <c r="H27" s="134"/>
      <c r="I27" s="161"/>
      <c r="J27" s="3"/>
    </row>
    <row r="28" spans="1:12" ht="15" customHeight="1" thickBot="1" x14ac:dyDescent="0.35">
      <c r="A28" s="109"/>
      <c r="B28" s="110"/>
      <c r="C28" s="110"/>
      <c r="D28" s="110"/>
      <c r="E28" s="116"/>
      <c r="F28" s="67"/>
      <c r="G28" s="146" t="s">
        <v>98</v>
      </c>
      <c r="H28" s="147"/>
      <c r="I28" s="148"/>
      <c r="J28" s="3"/>
    </row>
    <row r="29" spans="1:12" ht="15" thickBot="1" x14ac:dyDescent="0.35">
      <c r="A29" s="112"/>
      <c r="B29" s="113"/>
      <c r="C29" s="113"/>
      <c r="D29" s="113"/>
      <c r="E29" s="117"/>
      <c r="F29" s="68"/>
      <c r="G29" s="152"/>
      <c r="H29" s="153"/>
      <c r="I29" s="153"/>
      <c r="J29" s="153"/>
      <c r="K29" s="153"/>
      <c r="L29" s="154"/>
    </row>
    <row r="30" spans="1:12" x14ac:dyDescent="0.3">
      <c r="A30" s="126" t="s">
        <v>89</v>
      </c>
      <c r="B30" s="127"/>
      <c r="C30" s="127"/>
      <c r="D30" s="127"/>
      <c r="E30" s="128"/>
      <c r="F30" s="72"/>
      <c r="G30" s="155"/>
      <c r="H30" s="156"/>
      <c r="I30" s="156"/>
      <c r="J30" s="156"/>
      <c r="K30" s="156"/>
      <c r="L30" s="157"/>
    </row>
    <row r="31" spans="1:12" x14ac:dyDescent="0.3">
      <c r="A31" s="109"/>
      <c r="B31" s="110"/>
      <c r="C31" s="110"/>
      <c r="D31" s="110"/>
      <c r="E31" s="129"/>
      <c r="F31" s="72"/>
      <c r="G31" s="155"/>
      <c r="H31" s="156"/>
      <c r="I31" s="156"/>
      <c r="J31" s="156"/>
      <c r="K31" s="156"/>
      <c r="L31" s="157"/>
    </row>
    <row r="32" spans="1:12" ht="15" thickBot="1" x14ac:dyDescent="0.35">
      <c r="A32" s="112"/>
      <c r="B32" s="113"/>
      <c r="C32" s="113"/>
      <c r="D32" s="113"/>
      <c r="E32" s="130"/>
      <c r="F32" s="72"/>
      <c r="G32" s="155"/>
      <c r="H32" s="156"/>
      <c r="I32" s="156"/>
      <c r="J32" s="156"/>
      <c r="K32" s="156"/>
      <c r="L32" s="157"/>
    </row>
    <row r="33" spans="1:12" x14ac:dyDescent="0.3">
      <c r="A33" s="106" t="s">
        <v>104</v>
      </c>
      <c r="B33" s="107"/>
      <c r="C33" s="107"/>
      <c r="D33" s="108"/>
      <c r="E33" s="115"/>
      <c r="F33" s="68"/>
      <c r="G33" s="155"/>
      <c r="H33" s="156"/>
      <c r="I33" s="156"/>
      <c r="J33" s="156"/>
      <c r="K33" s="156"/>
      <c r="L33" s="157"/>
    </row>
    <row r="34" spans="1:12" x14ac:dyDescent="0.3">
      <c r="A34" s="109"/>
      <c r="B34" s="110"/>
      <c r="C34" s="110"/>
      <c r="D34" s="111"/>
      <c r="E34" s="116"/>
      <c r="F34" s="68"/>
      <c r="G34" s="155"/>
      <c r="H34" s="156"/>
      <c r="I34" s="156"/>
      <c r="J34" s="156"/>
      <c r="K34" s="156"/>
      <c r="L34" s="157"/>
    </row>
    <row r="35" spans="1:12" ht="15" thickBot="1" x14ac:dyDescent="0.35">
      <c r="A35" s="112"/>
      <c r="B35" s="113"/>
      <c r="C35" s="113"/>
      <c r="D35" s="114"/>
      <c r="E35" s="117"/>
      <c r="F35" s="68"/>
      <c r="G35" s="155"/>
      <c r="H35" s="156"/>
      <c r="I35" s="156"/>
      <c r="J35" s="156"/>
      <c r="K35" s="156"/>
      <c r="L35" s="157"/>
    </row>
    <row r="36" spans="1:12" ht="15" thickBot="1" x14ac:dyDescent="0.35">
      <c r="A36" s="131" t="s">
        <v>91</v>
      </c>
      <c r="B36" s="132"/>
      <c r="C36" s="132"/>
      <c r="D36" s="132"/>
      <c r="E36" s="1" t="s">
        <v>83</v>
      </c>
      <c r="F36" s="70"/>
      <c r="G36" s="155"/>
      <c r="H36" s="156"/>
      <c r="I36" s="156"/>
      <c r="J36" s="156"/>
      <c r="K36" s="156"/>
      <c r="L36" s="157"/>
    </row>
    <row r="37" spans="1:12" x14ac:dyDescent="0.3">
      <c r="A37" s="106" t="s">
        <v>106</v>
      </c>
      <c r="B37" s="107"/>
      <c r="C37" s="107"/>
      <c r="D37" s="108"/>
      <c r="E37" s="115"/>
      <c r="F37" s="68"/>
      <c r="G37" s="155"/>
      <c r="H37" s="156"/>
      <c r="I37" s="156"/>
      <c r="J37" s="156"/>
      <c r="K37" s="156"/>
      <c r="L37" s="157"/>
    </row>
    <row r="38" spans="1:12" x14ac:dyDescent="0.3">
      <c r="A38" s="109"/>
      <c r="B38" s="110"/>
      <c r="C38" s="110"/>
      <c r="D38" s="111"/>
      <c r="E38" s="116"/>
      <c r="F38" s="68"/>
      <c r="G38" s="155"/>
      <c r="H38" s="156"/>
      <c r="I38" s="156"/>
      <c r="J38" s="156"/>
      <c r="K38" s="156"/>
      <c r="L38" s="157"/>
    </row>
    <row r="39" spans="1:12" ht="15" thickBot="1" x14ac:dyDescent="0.35">
      <c r="A39" s="112"/>
      <c r="B39" s="113"/>
      <c r="C39" s="113"/>
      <c r="D39" s="114"/>
      <c r="E39" s="117"/>
      <c r="F39" s="68"/>
      <c r="G39" s="158"/>
      <c r="H39" s="159"/>
      <c r="I39" s="159"/>
      <c r="J39" s="159"/>
      <c r="K39" s="159"/>
      <c r="L39" s="160"/>
    </row>
  </sheetData>
  <sheetProtection algorithmName="SHA-512" hashValue="kaFJyY07wtM2c3Y57W2XOixbTCzrwnNxQQjsDK8pujy/baOMo9+h1iCIrXxnoMNKh+vbTJkECzFTi5k7BzeDoA==" saltValue="A7ziv75/NFq0t4kOzddO0Q==" spinCount="100000" sheet="1" objects="1" scenarios="1" selectLockedCells="1"/>
  <mergeCells count="43">
    <mergeCell ref="G29:L39"/>
    <mergeCell ref="G24:H27"/>
    <mergeCell ref="I24:I27"/>
    <mergeCell ref="G23:H23"/>
    <mergeCell ref="G12:G14"/>
    <mergeCell ref="H12:H14"/>
    <mergeCell ref="H15:H16"/>
    <mergeCell ref="E4:E6"/>
    <mergeCell ref="E7:E9"/>
    <mergeCell ref="A10:D11"/>
    <mergeCell ref="E10:E11"/>
    <mergeCell ref="E19:E20"/>
    <mergeCell ref="G28:I28"/>
    <mergeCell ref="A15:D16"/>
    <mergeCell ref="E15:E16"/>
    <mergeCell ref="A17:D18"/>
    <mergeCell ref="E13:E14"/>
    <mergeCell ref="E17:E18"/>
    <mergeCell ref="A13:D14"/>
    <mergeCell ref="A19:D20"/>
    <mergeCell ref="A22:D23"/>
    <mergeCell ref="A24:D26"/>
    <mergeCell ref="A27:D29"/>
    <mergeCell ref="A3:D3"/>
    <mergeCell ref="A12:D12"/>
    <mergeCell ref="A4:D6"/>
    <mergeCell ref="A7:D9"/>
    <mergeCell ref="A37:D39"/>
    <mergeCell ref="E37:E39"/>
    <mergeCell ref="G15:G16"/>
    <mergeCell ref="G5:G7"/>
    <mergeCell ref="H5:H7"/>
    <mergeCell ref="G9:G10"/>
    <mergeCell ref="H9:H10"/>
    <mergeCell ref="A30:D32"/>
    <mergeCell ref="E30:E32"/>
    <mergeCell ref="A33:D35"/>
    <mergeCell ref="E33:E35"/>
    <mergeCell ref="A36:D36"/>
    <mergeCell ref="E22:E23"/>
    <mergeCell ref="E24:E26"/>
    <mergeCell ref="E27:E29"/>
    <mergeCell ref="A21:D21"/>
  </mergeCells>
  <pageMargins left="0.61811023600000004" right="0.118110236220472" top="0.15748031496063" bottom="0.15748031496063" header="0.31496062992126" footer="0.314960629921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 Sheet</vt:lpstr>
      <vt:lpstr>Questions w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Moore</dc:creator>
  <cp:lastModifiedBy>Herl,Carol</cp:lastModifiedBy>
  <cp:lastPrinted>2023-10-25T17:42:40Z</cp:lastPrinted>
  <dcterms:created xsi:type="dcterms:W3CDTF">2023-09-04T17:53:28Z</dcterms:created>
  <dcterms:modified xsi:type="dcterms:W3CDTF">2023-10-25T17:42:51Z</dcterms:modified>
</cp:coreProperties>
</file>